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2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<sst xmlns="http://schemas.openxmlformats.org/spreadsheetml/2006/main" count="332" uniqueCount="248">
  <si>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</si>
  <si>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</si>
  <si>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</si>
  <si>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</si>
  <si>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</si>
  <si>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</si>
  <si>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</si>
  <si>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</si>
  <si>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</si>
  <si>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</si>
  <si>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</si>
  <si>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</si>
  <si>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</si>
  <si>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</si>
  <si>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</si>
  <si>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</si>
  <si>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</si>
  <si>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</si>
  <si>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</si>
  <si>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</si>
  <si>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</si>
  <si>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</si>
  <si>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</si>
  <si>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</si>
  <si>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</si>
  <si>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</si>
  <si>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</si>
  <si>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</si>
  <si>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</si>
  <si>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</si>
  <si>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</si>
  <si>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</si>
  <si>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</si>
  <si>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</si>
  <si>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</si>
  <si>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</si>
  <si>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</si>
  <si>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</si>
  <si>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</si>
  <si>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</si>
  <si>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</si>
  <si>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</si>
  <si>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</si>
  <si>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</si>
  <si>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</si>
  <si>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</si>
  <si>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</si>
  <si>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</si>
  <si>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</si>
  <si>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</si>
  <si>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</si>
  <si>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</si>
  <si>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</si>
  <si>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</si>
  <si>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</si>
  <si>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</si>
  <si>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</si>
  <si>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</si>
  <si>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</si>
  <si>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</si>
  <si>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</si>
  <si>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</si>
  <si>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</si>
  <si>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</si>
  <si>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</si>
  <si>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</si>
  <si>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</si>
  <si>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</si>
  <si>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</si>
  <si>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</si>
  <si>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</si>
  <si>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</si>
  <si>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</si>
  <si>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</si>
  <si>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</si>
  <si>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</si>
  <si>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</si>
  <si>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</si>
  <si>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</si>
  <si>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</si>
  <si>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</si>
  <si>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</si>
  <si>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</si>
  <si>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</si>
  <si>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</si>
  <si>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</si>
  <si>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</si>
  <si>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</si>
  <si>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</si>
  <si>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</si>
  <si>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</si>
  <si>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</si>
  <si>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</si>
  <si>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</si>
  <si>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</si>
  <si>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</si>
  <si>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</si>
  <si>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</si>
  <si>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</si>
  <si>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</si>
  <si>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</si>
  <si>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</si>
  <si>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</si>
  <si>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</si>
  <si>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</si>
  <si>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</si>
  <si>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</si>
  <si>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</si>
  <si>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</si>
  <si>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</si>
  <si>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</si>
  <si>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</si>
  <si>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</si>
  <si>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</si>
  <si>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</si>
  <si>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</si>
  <si>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</si>
  <si>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</si>
  <si>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</si>
  <si>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</si>
  <si>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</si>
  <si>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</si>
  <si>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</si>
  <si>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</si>
  <si>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</si>
  <si>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</si>
  <si>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</si>
  <si>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</si>
  <si>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</si>
  <si>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</si>
  <si>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</si>
  <si>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</si>
  <si>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</si>
  <si>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</si>
  <si>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</si>
  <si>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</si>
  <si>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</si>
  <si>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</si>
  <si>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</si>
  <si>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</si>
  <si>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</si>
  <si>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</si>
  <si>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</si>
  <si>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</si>
  <si>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</si>
  <si>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</si>
  <si>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</si>
  <si>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</si>
  <si>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</si>
  <si>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</si>
  <si>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</si>
  <si>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</si>
  <si>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</si>
  <si>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</si>
  <si>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</si>
  <si>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</si>
  <si>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</si>
  <si>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</si>
  <si>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</si>
  <si>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</si>
  <si>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</si>
  <si>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</si>
  <si>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</si>
  <si>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</si>
  <si>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</si>
  <si>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</si>
  <si>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</si>
  <si>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</si>
  <si>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</si>
  <si>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</si>
  <si>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</si>
  <si>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</si>
  <si>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</si>
  <si>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</si>
  <si>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</si>
  <si>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</si>
  <si>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</si>
  <si>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</si>
  <si>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</si>
  <si>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</si>
  <si>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</si>
  <si>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</si>
  <si>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</si>
  <si>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</si>
  <si>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</si>
  <si>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</si>
  <si>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</si>
  <si>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</si>
  <si>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</si>
  <si>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</si>
  <si>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</si>
  <si>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</si>
  <si>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</si>
  <si>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</si>
  <si>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</si>
  <si>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</si>
  <si>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</si>
  <si>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</si>
  <si>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</si>
  <si>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</si>
  <si>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</si>
  <si>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</si>
  <si>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</si>
  <si>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</si>
  <si>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</si>
  <si>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</si>
  <si>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</si>
  <si>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</si>
  <si>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</si>
  <si>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</si>
  <si>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</si>
  <si>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</si>
  <si>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</si>
  <si>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</si>
  <si>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</si>
  <si>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</si>
  <si>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</si>
  <si>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</si>
  <si>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</si>
  <si>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</si>
  <si>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</si>
  <si>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</si>
  <si>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</si>
  <si>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</si>
  <si>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</si>
  <si>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</si>
  <si>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</si>
  <si>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</si>
  <si>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</si>
  <si>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</si>
  <si>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</si>
  <si>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</si>
  <si>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</si>
  <si>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</si>
  <si>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</si>
  <si>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</si>
  <si>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</si>
  <si>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</si>
  <si>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</si>
  <si>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</si>
  <si>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</si>
  <si>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</si>
  <si>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</si>
  <si>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</si>
  <si>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</si>
  <si>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საანგარიშო პერიოდი: 1 იანვარი 2018 – 31 მარტი 2018</t>
  </si>
  <si>
    <t>ანგარიშგების თარიღი: 31 მარტი 2018</t>
  </si>
  <si>
    <t>ანგარიშგების პერიოდი: 1 იანვარი 2018 – 31 მარტი 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</si>
</sst>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8\03.March\Aldagi\To%20Send\&#4324;&#4312;&#4316;&#4304;&#4316;&#4321;&#4323;&#4320;&#4312;%20&#4304;&#4316;&#4306;&#4304;&#4320;&#4312;&#4328;&#4306;&#4308;&#4305;&#4312;&#4321;%20&#4307;&#4304;&#4316;&#4304;&#4320;&#4311;&#4312;%20N%201%20March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8\03.March\Aldagi\To%20Send\kvartaluri%20statistikuri%20angarishi,%20dazgveva%20(Aldagi,%2031%20marti%2020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26" activePane="bottomLeft" state="frozen"/>
      <selection pane="topLeft" activeCell="A1" sqref="A1"/>
      <selection pane="bottomLeft" activeCell="I26" sqref="I26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5">
      <c r="B2" s="244" t="s">
        <v>84</v>
      </c>
      <c r="C2" s="244"/>
      <c r="D2" s="232" t="s">
        <v>243</v>
      </c>
      <c r="E2" s="237" t="s">
        <v>238</v>
      </c>
    </row>
    <row r="3" spans="2:5" s="236" customFormat="1" ht="15">
      <c r="B3" s="245" t="s">
        <v>246</v>
      </c>
      <c r="C3" s="245"/>
      <c r="D3" s="245"/>
      <c r="E3" s="245"/>
    </row>
    <row r="4" spans="2:3" ht="15">
      <c r="B4" s="139"/>
      <c r="C4" s="139"/>
    </row>
    <row r="5" spans="2:5" ht="18" customHeight="1">
      <c r="B5" s="140"/>
      <c r="C5" s="246" t="s">
        <v>85</v>
      </c>
      <c r="D5" s="247"/>
      <c r="E5" s="247"/>
    </row>
    <row r="6" ht="15.75" thickBot="1">
      <c r="E6" s="188" t="s">
        <v>86</v>
      </c>
    </row>
    <row r="7" spans="2:5" s="146" customFormat="1" ht="30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3" t="s">
        <v>90</v>
      </c>
      <c r="D9" s="243"/>
      <c r="E9" s="243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4448364.461567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38779642.190321974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49830.41500000001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5645778.667040628</v>
      </c>
    </row>
    <row r="14" spans="2:5" s="156" customFormat="1" ht="30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23412302.95058585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2703157.519463992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31485.008599994704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0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15202915.191240901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23608809.618368484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1800819.8724536644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5538636.860000002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840794.2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14296377.826806867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652190.2504499612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2566448.4885687777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139577553.5204681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3" t="s">
        <v>128</v>
      </c>
      <c r="D30" s="243"/>
      <c r="E30" s="243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53792985.17789533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10632346.321916135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0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18844650.729999967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1805676.7123287674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544504.3860012331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2990132.509693037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88610295.83783446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3" t="s">
        <v>151</v>
      </c>
      <c r="D43" s="243"/>
      <c r="E43" s="243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1889155.35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6743844.683465483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39197231.291268624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3137026.3578995243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50967257.68263363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139577553.5204681</v>
      </c>
    </row>
    <row r="52" s="187" customFormat="1" ht="15"/>
    <row r="53" s="187" customFormat="1" ht="15"/>
    <row r="54" spans="3:5" ht="15">
      <c r="C54" s="241"/>
      <c r="D54" s="241"/>
      <c r="E54" s="241"/>
    </row>
    <row r="55" spans="3:5" ht="15">
      <c r="C55" s="242"/>
      <c r="D55" s="242"/>
      <c r="E55" s="242"/>
    </row>
    <row r="56" spans="3:5" ht="15">
      <c r="C56" s="241"/>
      <c r="D56" s="241"/>
      <c r="E56" s="241"/>
    </row>
    <row r="57" spans="3:5" ht="15">
      <c r="C57" s="242"/>
      <c r="D57" s="242"/>
      <c r="E57" s="242"/>
    </row>
    <row r="58" spans="3:5" ht="15" customHeight="1">
      <c r="C58" s="241"/>
      <c r="D58" s="241"/>
      <c r="E58" s="241"/>
    </row>
    <row r="59" spans="3:5" ht="15">
      <c r="C59" s="242"/>
      <c r="D59" s="242"/>
      <c r="E59" s="242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50" t="s">
        <v>84</v>
      </c>
      <c r="C1" s="250"/>
      <c r="D1" s="232" t="s">
        <v>243</v>
      </c>
      <c r="E1" s="233" t="s">
        <v>239</v>
      </c>
    </row>
    <row r="2" spans="2:5" ht="15" customHeight="1">
      <c r="B2" s="245" t="s">
        <v>247</v>
      </c>
      <c r="C2" s="245"/>
      <c r="D2" s="245"/>
      <c r="E2" s="245"/>
    </row>
    <row r="3" ht="15" customHeight="1"/>
    <row r="4" spans="4:5" s="189" customFormat="1" ht="12.75" customHeight="1">
      <c r="D4" s="251" t="s">
        <v>168</v>
      </c>
      <c r="E4" s="251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8" t="s">
        <v>169</v>
      </c>
      <c r="D8" s="248"/>
      <c r="E8" s="248"/>
    </row>
    <row r="9" spans="2:5" ht="15" customHeight="1">
      <c r="B9" s="195" t="s">
        <v>91</v>
      </c>
      <c r="C9" s="196">
        <v>1</v>
      </c>
      <c r="D9" s="197" t="s">
        <v>170</v>
      </c>
      <c r="E9" s="198">
        <v>13273830.397367159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5187287.924672314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-4108020.392681226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-96215.83430343308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12098347.031072637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8567403.92117647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3089492.9469999997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-1421832.3099183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-2189385.802425055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826745.2799999989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5418719.186683226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-1376260.362686728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5303367.481702683</v>
      </c>
    </row>
    <row r="23" spans="3:5" ht="9" customHeight="1">
      <c r="C23" s="171"/>
      <c r="D23" s="209"/>
      <c r="E23" s="173"/>
    </row>
    <row r="24" spans="3:5" ht="15" customHeight="1" thickBot="1">
      <c r="C24" s="248" t="s">
        <v>184</v>
      </c>
      <c r="D24" s="248"/>
      <c r="E24" s="248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2480643.477146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18752.72408037865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20290.405356000447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5587.94262286603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2447188.290332487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1238051.36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237529.72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-589138.5942629309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-324836.68253059615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736219.7282676654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441398.79150251247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2152367.353567334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7455734.835270016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8" t="s">
        <v>195</v>
      </c>
      <c r="E45" s="248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10597.689999999999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-10597.689999999999</v>
      </c>
    </row>
    <row r="50" spans="3:5" ht="8.25" customHeight="1">
      <c r="C50" s="171"/>
      <c r="D50" s="209"/>
      <c r="E50" s="173"/>
    </row>
    <row r="51" spans="3:5" ht="15" customHeight="1" thickBot="1">
      <c r="C51" s="248" t="s">
        <v>200</v>
      </c>
      <c r="D51" s="248"/>
      <c r="E51" s="248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590138.1313336106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107827.42783561649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217509.6908816284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0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915475.2500508556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49" t="s">
        <v>216</v>
      </c>
      <c r="D63" s="249"/>
      <c r="E63" s="249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2205565.990000003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1302180.7699999986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13802.225062500005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199736.9399999989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35363.835616438344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-913343.3900542578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3690619.2445876757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553592.8866881513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3137026.3578995243</v>
      </c>
    </row>
    <row r="75" ht="15">
      <c r="D75" s="230"/>
    </row>
    <row r="76" spans="3:5" ht="15">
      <c r="C76" s="241"/>
      <c r="D76" s="241"/>
      <c r="E76" s="241"/>
    </row>
    <row r="77" spans="3:5" ht="15">
      <c r="C77" s="242"/>
      <c r="D77" s="242"/>
      <c r="E77" s="242"/>
    </row>
    <row r="78" spans="3:5" ht="15">
      <c r="C78" s="241"/>
      <c r="D78" s="241"/>
      <c r="E78" s="241"/>
    </row>
    <row r="79" spans="3:5" ht="15">
      <c r="C79" s="242"/>
      <c r="D79" s="242"/>
      <c r="E79" s="242"/>
    </row>
    <row r="80" spans="3:5" ht="15">
      <c r="C80" s="241"/>
      <c r="D80" s="241"/>
      <c r="E80" s="241"/>
    </row>
    <row r="81" spans="3:5" ht="15">
      <c r="C81" s="242"/>
      <c r="D81" s="242"/>
      <c r="E81" s="242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80" zoomScaleNormal="80" zoomScaleSheetLayoutView="70" workbookViewId="0" topLeftCell="A1">
      <pane xSplit="2" ySplit="11" topLeftCell="M1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J25" sqref="AJ25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6" t="s">
        <v>237</v>
      </c>
      <c r="B1" s="256"/>
      <c r="C1" s="137"/>
      <c r="D1" s="137"/>
      <c r="E1" s="137"/>
      <c r="F1" s="137"/>
      <c r="G1" s="137"/>
      <c r="H1" s="137"/>
    </row>
    <row r="2" spans="1:8" ht="15">
      <c r="A2" s="234" t="s">
        <v>241</v>
      </c>
      <c r="C2" s="137"/>
      <c r="D2" s="137"/>
      <c r="E2" s="137"/>
      <c r="F2" s="137"/>
      <c r="G2" s="137"/>
      <c r="H2" s="137"/>
    </row>
    <row r="3" spans="1:8" ht="15">
      <c r="A3" s="235" t="s">
        <v>244</v>
      </c>
      <c r="C3" s="137"/>
      <c r="D3" s="137"/>
      <c r="E3" s="137"/>
      <c r="F3" s="137"/>
      <c r="G3" s="137"/>
      <c r="H3" s="137"/>
    </row>
    <row r="4" spans="1:8" ht="15">
      <c r="A4" s="235" t="s">
        <v>245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70" t="s">
        <v>82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C6" s="272" t="s">
        <v>83</v>
      </c>
      <c r="AD6" s="272"/>
      <c r="AE6" s="272"/>
      <c r="AF6" s="272"/>
      <c r="AG6" s="272"/>
      <c r="AH6" s="272"/>
      <c r="AI6" s="272"/>
      <c r="AJ6" s="272"/>
      <c r="AK6" s="272"/>
      <c r="AL6" s="272"/>
    </row>
    <row r="7" spans="1:38" ht="15.75" customHeight="1" thickBot="1">
      <c r="A7" s="137"/>
      <c r="B7" s="137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C7" s="273"/>
      <c r="AD7" s="273"/>
      <c r="AE7" s="273"/>
      <c r="AF7" s="273"/>
      <c r="AG7" s="273"/>
      <c r="AH7" s="273"/>
      <c r="AI7" s="273"/>
      <c r="AJ7" s="273"/>
      <c r="AK7" s="273"/>
      <c r="AL7" s="273"/>
    </row>
    <row r="8" spans="1:38" s="1" customFormat="1" ht="89.25" customHeight="1">
      <c r="A8" s="257" t="s">
        <v>23</v>
      </c>
      <c r="B8" s="260" t="s">
        <v>70</v>
      </c>
      <c r="C8" s="264" t="s">
        <v>22</v>
      </c>
      <c r="D8" s="254"/>
      <c r="E8" s="254"/>
      <c r="F8" s="254"/>
      <c r="G8" s="254"/>
      <c r="H8" s="265" t="s">
        <v>240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0"/>
      <c r="AC8" s="276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0"/>
    </row>
    <row r="9" spans="1:38" s="1" customFormat="1" ht="50.25" customHeight="1">
      <c r="A9" s="258"/>
      <c r="B9" s="261"/>
      <c r="C9" s="263" t="s">
        <v>15</v>
      </c>
      <c r="D9" s="255"/>
      <c r="E9" s="255"/>
      <c r="F9" s="255"/>
      <c r="G9" s="12" t="s">
        <v>16</v>
      </c>
      <c r="H9" s="266"/>
      <c r="I9" s="252" t="s">
        <v>0</v>
      </c>
      <c r="J9" s="252" t="s">
        <v>1</v>
      </c>
      <c r="K9" s="255" t="s">
        <v>0</v>
      </c>
      <c r="L9" s="255"/>
      <c r="M9" s="255"/>
      <c r="N9" s="255"/>
      <c r="O9" s="12" t="s">
        <v>1</v>
      </c>
      <c r="P9" s="252" t="s">
        <v>80</v>
      </c>
      <c r="Q9" s="252" t="s">
        <v>81</v>
      </c>
      <c r="R9" s="255" t="s">
        <v>75</v>
      </c>
      <c r="S9" s="255"/>
      <c r="T9" s="255"/>
      <c r="U9" s="255"/>
      <c r="V9" s="255" t="s">
        <v>76</v>
      </c>
      <c r="W9" s="255"/>
      <c r="X9" s="255"/>
      <c r="Y9" s="255"/>
      <c r="Z9" s="252" t="s">
        <v>17</v>
      </c>
      <c r="AA9" s="274" t="s">
        <v>18</v>
      </c>
      <c r="AC9" s="27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74" t="s">
        <v>18</v>
      </c>
    </row>
    <row r="10" spans="1:38" s="1" customFormat="1" ht="102.75" customHeight="1" thickBot="1">
      <c r="A10" s="259"/>
      <c r="B10" s="262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75"/>
      <c r="AC10" s="278"/>
      <c r="AD10" s="253"/>
      <c r="AE10" s="253"/>
      <c r="AF10" s="253"/>
      <c r="AG10" s="253"/>
      <c r="AH10" s="253"/>
      <c r="AI10" s="253"/>
      <c r="AJ10" s="253"/>
      <c r="AK10" s="253"/>
      <c r="AL10" s="275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186</v>
      </c>
      <c r="D11" s="90">
        <f t="shared" si="0"/>
        <v>193674</v>
      </c>
      <c r="E11" s="90">
        <f t="shared" si="0"/>
        <v>0</v>
      </c>
      <c r="F11" s="90">
        <f t="shared" si="0"/>
        <v>193860</v>
      </c>
      <c r="G11" s="90">
        <f t="shared" si="0"/>
        <v>769072</v>
      </c>
      <c r="H11" s="47"/>
      <c r="I11" s="90">
        <f t="shared" si="0"/>
        <v>2480735.5319410004</v>
      </c>
      <c r="J11" s="90">
        <f t="shared" si="0"/>
        <v>18752.724080378655</v>
      </c>
      <c r="K11" s="90">
        <f t="shared" si="0"/>
        <v>42200.28313600015</v>
      </c>
      <c r="L11" s="90">
        <f t="shared" si="0"/>
        <v>2438443.19401</v>
      </c>
      <c r="M11" s="90">
        <f t="shared" si="0"/>
        <v>0</v>
      </c>
      <c r="N11" s="75">
        <f>SUM(N12:N15)</f>
        <v>2480643.477146</v>
      </c>
      <c r="O11" s="90">
        <f t="shared" si="0"/>
        <v>18752.72408037865</v>
      </c>
      <c r="P11" s="90">
        <f t="shared" si="0"/>
        <v>2460353.07179</v>
      </c>
      <c r="Q11" s="90">
        <f t="shared" si="0"/>
        <v>2447188.290332487</v>
      </c>
      <c r="R11" s="90">
        <f t="shared" si="0"/>
        <v>0</v>
      </c>
      <c r="S11" s="90">
        <f t="shared" si="0"/>
        <v>1238051.36</v>
      </c>
      <c r="T11" s="90">
        <f t="shared" si="0"/>
        <v>0</v>
      </c>
      <c r="U11" s="66">
        <f t="shared" si="0"/>
        <v>1238051.36</v>
      </c>
      <c r="V11" s="90">
        <f t="shared" si="0"/>
        <v>0</v>
      </c>
      <c r="W11" s="90">
        <f t="shared" si="0"/>
        <v>1000521.6400000001</v>
      </c>
      <c r="X11" s="90">
        <f t="shared" si="0"/>
        <v>0</v>
      </c>
      <c r="Y11" s="66">
        <f>SUM(Y12:Y15)</f>
        <v>1000521.6400000001</v>
      </c>
      <c r="Z11" s="90">
        <f t="shared" si="0"/>
        <v>648912.7657370692</v>
      </c>
      <c r="AA11" s="91">
        <f t="shared" si="0"/>
        <v>736219.7282676654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186</v>
      </c>
      <c r="D12" s="93">
        <v>193674</v>
      </c>
      <c r="E12" s="93">
        <v>0</v>
      </c>
      <c r="F12" s="62">
        <f>SUM(C12:E12)</f>
        <v>193860</v>
      </c>
      <c r="G12" s="93">
        <v>769072</v>
      </c>
      <c r="H12" s="46"/>
      <c r="I12" s="93">
        <v>2480735.5319410004</v>
      </c>
      <c r="J12" s="93">
        <v>18752.724080378655</v>
      </c>
      <c r="K12" s="93">
        <v>42200.28313600015</v>
      </c>
      <c r="L12" s="93">
        <v>2438443.19401</v>
      </c>
      <c r="M12" s="93">
        <v>0</v>
      </c>
      <c r="N12" s="76">
        <f>SUM(K12:M12)</f>
        <v>2480643.477146</v>
      </c>
      <c r="O12" s="93">
        <v>18752.72408037865</v>
      </c>
      <c r="P12" s="93">
        <v>2460353.07179</v>
      </c>
      <c r="Q12" s="93">
        <v>2447188.290332487</v>
      </c>
      <c r="R12" s="93">
        <v>0</v>
      </c>
      <c r="S12" s="93">
        <v>1238051.36</v>
      </c>
      <c r="T12" s="93">
        <v>0</v>
      </c>
      <c r="U12" s="62">
        <f>SUM(R12:T12)</f>
        <v>1238051.36</v>
      </c>
      <c r="V12" s="93">
        <v>0</v>
      </c>
      <c r="W12" s="93">
        <v>1000521.6400000001</v>
      </c>
      <c r="X12" s="93">
        <v>0</v>
      </c>
      <c r="Y12" s="62">
        <f>SUM(V12:X12)</f>
        <v>1000521.6400000001</v>
      </c>
      <c r="Z12" s="93">
        <v>648912.7657370692</v>
      </c>
      <c r="AA12" s="94">
        <v>736219.7282676654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1691</v>
      </c>
      <c r="E16" s="102">
        <v>0</v>
      </c>
      <c r="F16" s="65">
        <f>SUM(C16:E16)</f>
        <v>1691</v>
      </c>
      <c r="G16" s="102">
        <v>386</v>
      </c>
      <c r="H16" s="47"/>
      <c r="I16" s="102">
        <v>45243.100000000006</v>
      </c>
      <c r="J16" s="102">
        <v>0</v>
      </c>
      <c r="K16" s="102">
        <v>0</v>
      </c>
      <c r="L16" s="102">
        <v>45243.100000000006</v>
      </c>
      <c r="M16" s="102">
        <v>0</v>
      </c>
      <c r="N16" s="79">
        <f>SUM(K16:M16)</f>
        <v>45243.100000000006</v>
      </c>
      <c r="O16" s="102">
        <v>0</v>
      </c>
      <c r="P16" s="102">
        <v>38877.461339</v>
      </c>
      <c r="Q16" s="102">
        <v>38877.461339</v>
      </c>
      <c r="R16" s="102">
        <v>0</v>
      </c>
      <c r="S16" s="102">
        <v>16483.199999999997</v>
      </c>
      <c r="T16" s="102">
        <v>0</v>
      </c>
      <c r="U16" s="65">
        <f>SUM(R16:T16)</f>
        <v>16483.199999999997</v>
      </c>
      <c r="V16" s="102">
        <v>0</v>
      </c>
      <c r="W16" s="102">
        <v>16483.199999999997</v>
      </c>
      <c r="X16" s="102">
        <v>0</v>
      </c>
      <c r="Y16" s="65">
        <f>SUM(V16:X16)</f>
        <v>16483.199999999997</v>
      </c>
      <c r="Z16" s="102">
        <v>21197.975449999998</v>
      </c>
      <c r="AA16" s="103">
        <v>21197.975449999998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1903</v>
      </c>
      <c r="D17" s="90">
        <f>SUM(D18:D19)</f>
        <v>1650</v>
      </c>
      <c r="E17" s="90">
        <f>SUM(E18:E19)</f>
        <v>232</v>
      </c>
      <c r="F17" s="66">
        <f>SUM(F18:F19)</f>
        <v>3785</v>
      </c>
      <c r="G17" s="90">
        <f>SUM(G18:G19)</f>
        <v>12257</v>
      </c>
      <c r="H17" s="50"/>
      <c r="I17" s="90">
        <f aca="true" t="shared" si="1" ref="I17:AA17">SUM(I18:I19)</f>
        <v>294547.4116039993</v>
      </c>
      <c r="J17" s="90">
        <f t="shared" si="1"/>
        <v>52523.022636601185</v>
      </c>
      <c r="K17" s="90">
        <f t="shared" si="1"/>
        <v>166209.80585100083</v>
      </c>
      <c r="L17" s="90">
        <f t="shared" si="1"/>
        <v>84577.21584400002</v>
      </c>
      <c r="M17" s="90">
        <f t="shared" si="1"/>
        <v>18827.052391999987</v>
      </c>
      <c r="N17" s="75">
        <f t="shared" si="1"/>
        <v>269614.0740870008</v>
      </c>
      <c r="O17" s="90">
        <f t="shared" si="1"/>
        <v>46216.93604760118</v>
      </c>
      <c r="P17" s="90">
        <f t="shared" si="1"/>
        <v>281605.64685800154</v>
      </c>
      <c r="Q17" s="90">
        <f t="shared" si="1"/>
        <v>249932.47008676318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-5284.400000000001</v>
      </c>
      <c r="AA17" s="91">
        <f t="shared" si="1"/>
        <v>-5284.400000000001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368</v>
      </c>
      <c r="D18" s="105">
        <v>0</v>
      </c>
      <c r="E18" s="105">
        <v>4</v>
      </c>
      <c r="F18" s="67">
        <f>SUM(C18:E18)</f>
        <v>372</v>
      </c>
      <c r="G18" s="105">
        <v>793</v>
      </c>
      <c r="H18" s="49"/>
      <c r="I18" s="105">
        <v>77583.7238070005</v>
      </c>
      <c r="J18" s="105">
        <v>51857.863636601185</v>
      </c>
      <c r="K18" s="105">
        <v>73234.79868100051</v>
      </c>
      <c r="L18" s="105">
        <v>0</v>
      </c>
      <c r="M18" s="105">
        <v>2592.2</v>
      </c>
      <c r="N18" s="80">
        <f>SUM(K18:M18)</f>
        <v>75826.9986810005</v>
      </c>
      <c r="O18" s="105">
        <v>45551.77704760118</v>
      </c>
      <c r="P18" s="105">
        <v>58454.11588599994</v>
      </c>
      <c r="Q18" s="105">
        <v>27054.050341761613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0</v>
      </c>
      <c r="AA18" s="106">
        <v>0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1535</v>
      </c>
      <c r="D19" s="108">
        <v>1650</v>
      </c>
      <c r="E19" s="108">
        <v>228</v>
      </c>
      <c r="F19" s="68">
        <f>SUM(C19:E19)</f>
        <v>3413</v>
      </c>
      <c r="G19" s="108">
        <v>11464</v>
      </c>
      <c r="H19" s="48"/>
      <c r="I19" s="108">
        <v>216963.68779699883</v>
      </c>
      <c r="J19" s="108">
        <v>665.1590000000001</v>
      </c>
      <c r="K19" s="108">
        <v>92975.00717000033</v>
      </c>
      <c r="L19" s="108">
        <v>84577.21584400002</v>
      </c>
      <c r="M19" s="108">
        <v>16234.852391999986</v>
      </c>
      <c r="N19" s="81">
        <f>SUM(K19:M19)</f>
        <v>193787.0754060003</v>
      </c>
      <c r="O19" s="108">
        <v>665.1590000000001</v>
      </c>
      <c r="P19" s="108">
        <v>223151.53097200158</v>
      </c>
      <c r="Q19" s="108">
        <v>222878.41974500156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-5284.400000000001</v>
      </c>
      <c r="AA19" s="109">
        <v>-5284.400000000001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121</v>
      </c>
      <c r="D20" s="111">
        <v>0</v>
      </c>
      <c r="E20" s="111">
        <v>0</v>
      </c>
      <c r="F20" s="69">
        <f>SUM(C20:E20)</f>
        <v>121</v>
      </c>
      <c r="G20" s="111">
        <v>222</v>
      </c>
      <c r="H20" s="47"/>
      <c r="I20" s="111">
        <v>3985.2165600000008</v>
      </c>
      <c r="J20" s="111">
        <v>3708.623521856194</v>
      </c>
      <c r="K20" s="111">
        <v>3985.2165600000008</v>
      </c>
      <c r="L20" s="111">
        <v>0</v>
      </c>
      <c r="M20" s="111">
        <v>0</v>
      </c>
      <c r="N20" s="82">
        <f>SUM(K20:M20)</f>
        <v>3985.2165600000008</v>
      </c>
      <c r="O20" s="111">
        <v>3708.623521856194</v>
      </c>
      <c r="P20" s="111">
        <v>4845.743404999992</v>
      </c>
      <c r="Q20" s="111">
        <v>1042.5763716780407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0</v>
      </c>
      <c r="AA20" s="112">
        <v>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2133</v>
      </c>
      <c r="D21" s="90">
        <f t="shared" si="3"/>
        <v>2433</v>
      </c>
      <c r="E21" s="90">
        <f t="shared" si="3"/>
        <v>627</v>
      </c>
      <c r="F21" s="66">
        <f t="shared" si="3"/>
        <v>5193</v>
      </c>
      <c r="G21" s="90">
        <f t="shared" si="3"/>
        <v>18993</v>
      </c>
      <c r="H21" s="90">
        <f t="shared" si="3"/>
        <v>5193</v>
      </c>
      <c r="I21" s="90">
        <f t="shared" si="3"/>
        <v>5265260.9394170195</v>
      </c>
      <c r="J21" s="90">
        <f t="shared" si="3"/>
        <v>25048.480011857144</v>
      </c>
      <c r="K21" s="90">
        <f t="shared" si="3"/>
        <v>1461605.6176669989</v>
      </c>
      <c r="L21" s="90">
        <f t="shared" si="3"/>
        <v>2625985.169232997</v>
      </c>
      <c r="M21" s="90">
        <f t="shared" si="3"/>
        <v>363512.26482199953</v>
      </c>
      <c r="N21" s="75">
        <f t="shared" si="3"/>
        <v>4451103.051721996</v>
      </c>
      <c r="O21" s="90">
        <f t="shared" si="3"/>
        <v>22812.230331857143</v>
      </c>
      <c r="P21" s="90">
        <f t="shared" si="3"/>
        <v>5839366.897683932</v>
      </c>
      <c r="Q21" s="90">
        <f t="shared" si="3"/>
        <v>5745838.281780513</v>
      </c>
      <c r="R21" s="90">
        <f t="shared" si="3"/>
        <v>1544884.8399999999</v>
      </c>
      <c r="S21" s="90">
        <f t="shared" si="3"/>
        <v>2501496.6600000006</v>
      </c>
      <c r="T21" s="90">
        <f t="shared" si="3"/>
        <v>1732843.5100000005</v>
      </c>
      <c r="U21" s="66">
        <f t="shared" si="3"/>
        <v>5779225.010000001</v>
      </c>
      <c r="V21" s="90">
        <f t="shared" si="3"/>
        <v>1543845.2499999998</v>
      </c>
      <c r="W21" s="90">
        <f t="shared" si="3"/>
        <v>2501143.8200000008</v>
      </c>
      <c r="X21" s="90">
        <f t="shared" si="3"/>
        <v>609919.1000000006</v>
      </c>
      <c r="Y21" s="66">
        <f t="shared" si="3"/>
        <v>4654908.170000001</v>
      </c>
      <c r="Z21" s="90">
        <f t="shared" si="3"/>
        <v>4663845.733789321</v>
      </c>
      <c r="AA21" s="91">
        <f t="shared" si="3"/>
        <v>4343579.260455987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2133</v>
      </c>
      <c r="D22" s="93">
        <v>2433</v>
      </c>
      <c r="E22" s="93">
        <v>627</v>
      </c>
      <c r="F22" s="62">
        <f>SUM(C22:E22)</f>
        <v>5193</v>
      </c>
      <c r="G22" s="93">
        <v>18993</v>
      </c>
      <c r="H22" s="93">
        <f>F22</f>
        <v>5193</v>
      </c>
      <c r="I22" s="93">
        <v>5265260.9394170195</v>
      </c>
      <c r="J22" s="93">
        <v>25048.480011857144</v>
      </c>
      <c r="K22" s="93">
        <v>1461605.6176669989</v>
      </c>
      <c r="L22" s="93">
        <v>2625985.169232997</v>
      </c>
      <c r="M22" s="93">
        <v>363512.26482199953</v>
      </c>
      <c r="N22" s="76">
        <f>SUM(K22:M22)</f>
        <v>4451103.051721996</v>
      </c>
      <c r="O22" s="93">
        <v>22812.230331857143</v>
      </c>
      <c r="P22" s="93">
        <v>5839366.897683932</v>
      </c>
      <c r="Q22" s="93">
        <v>5745838.281780513</v>
      </c>
      <c r="R22" s="93">
        <v>1544884.8399999999</v>
      </c>
      <c r="S22" s="93">
        <v>2501496.6600000006</v>
      </c>
      <c r="T22" s="93">
        <v>1732843.5100000005</v>
      </c>
      <c r="U22" s="62">
        <f>SUM(R22:T22)</f>
        <v>5779225.010000001</v>
      </c>
      <c r="V22" s="93">
        <v>1543845.2499999998</v>
      </c>
      <c r="W22" s="93">
        <v>2501143.8200000008</v>
      </c>
      <c r="X22" s="93">
        <v>609919.1000000006</v>
      </c>
      <c r="Y22" s="62">
        <f>SUM(V22:X22)</f>
        <v>4654908.170000001</v>
      </c>
      <c r="Z22" s="93">
        <v>4663845.733789321</v>
      </c>
      <c r="AA22" s="94">
        <v>4343579.260455987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6420</v>
      </c>
      <c r="D24" s="114">
        <f t="shared" si="5"/>
        <v>63865</v>
      </c>
      <c r="E24" s="114">
        <f t="shared" si="5"/>
        <v>398</v>
      </c>
      <c r="F24" s="70">
        <f t="shared" si="5"/>
        <v>70683</v>
      </c>
      <c r="G24" s="114">
        <f t="shared" si="5"/>
        <v>70384</v>
      </c>
      <c r="H24" s="114">
        <f t="shared" si="5"/>
        <v>70659</v>
      </c>
      <c r="I24" s="114">
        <f t="shared" si="5"/>
        <v>1150960.0068403862</v>
      </c>
      <c r="J24" s="114">
        <f t="shared" si="5"/>
        <v>29669.61327800001</v>
      </c>
      <c r="K24" s="114">
        <f t="shared" si="5"/>
        <v>435728.98591923434</v>
      </c>
      <c r="L24" s="114">
        <f t="shared" si="5"/>
        <v>558099.9722411553</v>
      </c>
      <c r="M24" s="114">
        <f t="shared" si="5"/>
        <v>68537.87118799979</v>
      </c>
      <c r="N24" s="15">
        <f t="shared" si="5"/>
        <v>1062366.8293483895</v>
      </c>
      <c r="O24" s="114">
        <f t="shared" si="5"/>
        <v>29639.081251000014</v>
      </c>
      <c r="P24" s="114">
        <f t="shared" si="5"/>
        <v>1237008.4374264851</v>
      </c>
      <c r="Q24" s="114">
        <f t="shared" si="5"/>
        <v>1191256.9817768002</v>
      </c>
      <c r="R24" s="114">
        <f t="shared" si="5"/>
        <v>121452.69999999998</v>
      </c>
      <c r="S24" s="114">
        <f t="shared" si="5"/>
        <v>82950.0105882353</v>
      </c>
      <c r="T24" s="114">
        <f t="shared" si="5"/>
        <v>11595</v>
      </c>
      <c r="U24" s="70">
        <f t="shared" si="5"/>
        <v>215997.7105882353</v>
      </c>
      <c r="V24" s="114">
        <f t="shared" si="5"/>
        <v>121452.69999999998</v>
      </c>
      <c r="W24" s="114">
        <f t="shared" si="5"/>
        <v>82950.0105882353</v>
      </c>
      <c r="X24" s="114">
        <f t="shared" si="5"/>
        <v>11595</v>
      </c>
      <c r="Y24" s="70">
        <f t="shared" si="5"/>
        <v>215997.7105882353</v>
      </c>
      <c r="Z24" s="114">
        <f t="shared" si="5"/>
        <v>131457.1551327061</v>
      </c>
      <c r="AA24" s="115">
        <f t="shared" si="5"/>
        <v>148979.70273270615</v>
      </c>
      <c r="AC24" s="113">
        <f aca="true" t="shared" si="6" ref="AC24:AL24">SUM(AC25:AC27)</f>
        <v>269257.9411763902</v>
      </c>
      <c r="AD24" s="114">
        <f t="shared" si="6"/>
        <v>0</v>
      </c>
      <c r="AE24" s="114">
        <f t="shared" si="6"/>
        <v>269257.9411764706</v>
      </c>
      <c r="AF24" s="114">
        <f t="shared" si="6"/>
        <v>0</v>
      </c>
      <c r="AG24" s="114">
        <f t="shared" si="6"/>
        <v>97614.84364748502</v>
      </c>
      <c r="AH24" s="114">
        <f t="shared" si="6"/>
        <v>97614.84364748502</v>
      </c>
      <c r="AI24" s="114">
        <f t="shared" si="6"/>
        <v>263.0005882352941</v>
      </c>
      <c r="AJ24" s="114">
        <f t="shared" si="6"/>
        <v>263.0005882352941</v>
      </c>
      <c r="AK24" s="114">
        <f t="shared" si="6"/>
        <v>4185.541764705884</v>
      </c>
      <c r="AL24" s="115">
        <f t="shared" si="6"/>
        <v>4185.541764705884</v>
      </c>
    </row>
    <row r="25" spans="1:38" ht="24.75" customHeight="1">
      <c r="A25" s="17"/>
      <c r="B25" s="6" t="s">
        <v>42</v>
      </c>
      <c r="C25" s="125">
        <v>4260</v>
      </c>
      <c r="D25" s="93">
        <v>59761</v>
      </c>
      <c r="E25" s="93">
        <v>0</v>
      </c>
      <c r="F25" s="62">
        <f>SUM(C25:E25)</f>
        <v>64021</v>
      </c>
      <c r="G25" s="93">
        <v>41653</v>
      </c>
      <c r="H25" s="93">
        <f>F25</f>
        <v>64021</v>
      </c>
      <c r="I25" s="93">
        <v>269257.9411763902</v>
      </c>
      <c r="J25" s="93">
        <v>0</v>
      </c>
      <c r="K25" s="93">
        <v>48231.470588233155</v>
      </c>
      <c r="L25" s="93">
        <v>221026.47058815567</v>
      </c>
      <c r="M25" s="93">
        <v>0</v>
      </c>
      <c r="N25" s="76">
        <f>SUM(K25:M25)</f>
        <v>269257.9411763888</v>
      </c>
      <c r="O25" s="93">
        <v>0</v>
      </c>
      <c r="P25" s="93">
        <v>97614.84364748502</v>
      </c>
      <c r="Q25" s="93">
        <v>97614.84364748502</v>
      </c>
      <c r="R25" s="93">
        <v>0</v>
      </c>
      <c r="S25" s="93">
        <v>263.0005882352941</v>
      </c>
      <c r="T25" s="93">
        <v>0</v>
      </c>
      <c r="U25" s="62">
        <f>SUM(R25:T25)</f>
        <v>263.0005882352941</v>
      </c>
      <c r="V25" s="93">
        <v>0</v>
      </c>
      <c r="W25" s="93">
        <v>263.0005882352941</v>
      </c>
      <c r="X25" s="93">
        <v>0</v>
      </c>
      <c r="Y25" s="62">
        <f>SUM(V25:X25)</f>
        <v>263.0005882352941</v>
      </c>
      <c r="Z25" s="93">
        <v>4185.541764705884</v>
      </c>
      <c r="AA25" s="94">
        <v>4185.541764705884</v>
      </c>
      <c r="AC25" s="92">
        <v>269257.9411763902</v>
      </c>
      <c r="AD25" s="93">
        <v>0</v>
      </c>
      <c r="AE25" s="93">
        <v>269257.9411764706</v>
      </c>
      <c r="AF25" s="93">
        <v>0</v>
      </c>
      <c r="AG25" s="93">
        <v>97614.84364748502</v>
      </c>
      <c r="AH25" s="93">
        <v>97614.84364748502</v>
      </c>
      <c r="AI25" s="93">
        <v>263.0005882352941</v>
      </c>
      <c r="AJ25" s="93">
        <v>263.0005882352941</v>
      </c>
      <c r="AK25" s="93">
        <v>4185.541764705884</v>
      </c>
      <c r="AL25" s="94">
        <v>4185.541764705884</v>
      </c>
    </row>
    <row r="26" spans="1:38" ht="24.75" customHeight="1">
      <c r="A26" s="18"/>
      <c r="B26" s="7" t="s">
        <v>3</v>
      </c>
      <c r="C26" s="32">
        <v>2136</v>
      </c>
      <c r="D26" s="129">
        <v>4104</v>
      </c>
      <c r="E26" s="129">
        <v>398</v>
      </c>
      <c r="F26" s="60">
        <f>SUM(C26:E26)</f>
        <v>6638</v>
      </c>
      <c r="G26" s="129">
        <v>28642</v>
      </c>
      <c r="H26" s="129">
        <f>F26</f>
        <v>6638</v>
      </c>
      <c r="I26" s="129">
        <v>785406.017118996</v>
      </c>
      <c r="J26" s="129">
        <v>5821.853278000014</v>
      </c>
      <c r="K26" s="129">
        <v>300112.5517170012</v>
      </c>
      <c r="L26" s="129">
        <v>337073.5016529997</v>
      </c>
      <c r="M26" s="129">
        <v>68537.87118799979</v>
      </c>
      <c r="N26" s="57">
        <f>SUM(K26:M26)</f>
        <v>705723.9245580006</v>
      </c>
      <c r="O26" s="129">
        <v>5791.321251000015</v>
      </c>
      <c r="P26" s="129">
        <v>888518.7767769999</v>
      </c>
      <c r="Q26" s="129">
        <v>882398.792455</v>
      </c>
      <c r="R26" s="129">
        <v>93255.58999999998</v>
      </c>
      <c r="S26" s="129">
        <v>82687.01</v>
      </c>
      <c r="T26" s="129">
        <v>11595</v>
      </c>
      <c r="U26" s="60">
        <f>SUM(R26:T26)</f>
        <v>187537.59999999998</v>
      </c>
      <c r="V26" s="129">
        <v>93255.58999999998</v>
      </c>
      <c r="W26" s="129">
        <v>82687.01</v>
      </c>
      <c r="X26" s="129">
        <v>11595</v>
      </c>
      <c r="Y26" s="60">
        <f>SUM(V26:X26)</f>
        <v>187537.59999999998</v>
      </c>
      <c r="Z26" s="129">
        <v>125297.21000000006</v>
      </c>
      <c r="AA26" s="130">
        <v>125297.21000000006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24</v>
      </c>
      <c r="D27" s="119">
        <v>0</v>
      </c>
      <c r="E27" s="119">
        <v>0</v>
      </c>
      <c r="F27" s="71">
        <f>SUM(C27:E27)</f>
        <v>24</v>
      </c>
      <c r="G27" s="119">
        <v>89</v>
      </c>
      <c r="H27" s="48"/>
      <c r="I27" s="119">
        <v>96296.04854500001</v>
      </c>
      <c r="J27" s="119">
        <v>23847.76</v>
      </c>
      <c r="K27" s="119">
        <v>87384.963614</v>
      </c>
      <c r="L27" s="119">
        <v>0</v>
      </c>
      <c r="M27" s="119">
        <v>0</v>
      </c>
      <c r="N27" s="83">
        <f>SUM(K27:M27)</f>
        <v>87384.963614</v>
      </c>
      <c r="O27" s="119">
        <v>23847.76</v>
      </c>
      <c r="P27" s="119">
        <v>250874.81700200005</v>
      </c>
      <c r="Q27" s="119">
        <v>211243.34567431518</v>
      </c>
      <c r="R27" s="119">
        <v>28197.11</v>
      </c>
      <c r="S27" s="119">
        <v>0</v>
      </c>
      <c r="T27" s="119">
        <v>0</v>
      </c>
      <c r="U27" s="71">
        <f>SUM(R27:T27)</f>
        <v>28197.11</v>
      </c>
      <c r="V27" s="119">
        <v>28197.11</v>
      </c>
      <c r="W27" s="119">
        <v>0</v>
      </c>
      <c r="X27" s="119">
        <v>0</v>
      </c>
      <c r="Y27" s="71">
        <f>SUM(V27:X27)</f>
        <v>28197.11</v>
      </c>
      <c r="Z27" s="119">
        <v>1974.403368000174</v>
      </c>
      <c r="AA27" s="120">
        <v>19496.950968000223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1</v>
      </c>
      <c r="F29" s="72">
        <f>SUM(C29:E29)</f>
        <v>1</v>
      </c>
      <c r="G29" s="14">
        <v>7</v>
      </c>
      <c r="H29" s="52">
        <f>F29</f>
        <v>1</v>
      </c>
      <c r="I29" s="14">
        <v>113279.14</v>
      </c>
      <c r="J29" s="14">
        <v>105638.7601</v>
      </c>
      <c r="K29" s="14">
        <v>-24329.113924999998</v>
      </c>
      <c r="L29" s="14">
        <v>0</v>
      </c>
      <c r="M29" s="14">
        <v>113279.14</v>
      </c>
      <c r="N29" s="84">
        <f>SUM(K29:M29)</f>
        <v>88950.026075</v>
      </c>
      <c r="O29" s="14">
        <v>82034.311381</v>
      </c>
      <c r="P29" s="14">
        <v>462973.250045</v>
      </c>
      <c r="Q29" s="14">
        <v>7647.799402287812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1</v>
      </c>
      <c r="H33" s="111">
        <f>F33</f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4681.578082</v>
      </c>
      <c r="Q33" s="111">
        <v>4681.578082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>
        <v>1683</v>
      </c>
      <c r="D37" s="117">
        <v>43</v>
      </c>
      <c r="E37" s="117">
        <v>1</v>
      </c>
      <c r="F37" s="73">
        <f>SUM(C37:E37)</f>
        <v>1727</v>
      </c>
      <c r="G37" s="117">
        <v>959</v>
      </c>
      <c r="H37" s="50"/>
      <c r="I37" s="117">
        <v>736339.5544249988</v>
      </c>
      <c r="J37" s="117">
        <v>209660.10567878262</v>
      </c>
      <c r="K37" s="117">
        <v>722183.4111389986</v>
      </c>
      <c r="L37" s="117">
        <v>8413.139115</v>
      </c>
      <c r="M37" s="117">
        <v>2656.6</v>
      </c>
      <c r="N37" s="85">
        <f>SUM(K37:M37)</f>
        <v>733253.1502539986</v>
      </c>
      <c r="O37" s="117">
        <v>204524.10567878262</v>
      </c>
      <c r="P37" s="117">
        <v>717427.6160719997</v>
      </c>
      <c r="Q37" s="117">
        <v>557783.7805229531</v>
      </c>
      <c r="R37" s="117">
        <v>215691.06</v>
      </c>
      <c r="S37" s="117">
        <v>0</v>
      </c>
      <c r="T37" s="117">
        <v>0</v>
      </c>
      <c r="U37" s="73">
        <f>SUM(R37:T37)</f>
        <v>215691.06</v>
      </c>
      <c r="V37" s="117">
        <v>215691.06</v>
      </c>
      <c r="W37" s="117">
        <v>0</v>
      </c>
      <c r="X37" s="117">
        <v>0</v>
      </c>
      <c r="Y37" s="73">
        <f>SUM(V37:X37)</f>
        <v>215691.06</v>
      </c>
      <c r="Z37" s="117">
        <v>58886.97324000029</v>
      </c>
      <c r="AA37" s="118">
        <v>58886.97324000029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>
        <v>4654</v>
      </c>
      <c r="D38" s="111">
        <v>26972</v>
      </c>
      <c r="E38" s="111">
        <v>22</v>
      </c>
      <c r="F38" s="69">
        <f>SUM(C38:E38)</f>
        <v>31648</v>
      </c>
      <c r="G38" s="111">
        <v>75040</v>
      </c>
      <c r="H38" s="51"/>
      <c r="I38" s="111">
        <v>4789772.780227998</v>
      </c>
      <c r="J38" s="111">
        <v>2035413.2152779996</v>
      </c>
      <c r="K38" s="111">
        <v>3518165.149087998</v>
      </c>
      <c r="L38" s="111">
        <v>1108140.895233999</v>
      </c>
      <c r="M38" s="111">
        <v>33062.94908699999</v>
      </c>
      <c r="N38" s="82">
        <f>SUM(K38:M38)</f>
        <v>4659368.993408998</v>
      </c>
      <c r="O38" s="111">
        <v>2020669.7385620002</v>
      </c>
      <c r="P38" s="111">
        <v>5278667.946079991</v>
      </c>
      <c r="Q38" s="111">
        <v>2347459.166718372</v>
      </c>
      <c r="R38" s="111">
        <v>1386395.09</v>
      </c>
      <c r="S38" s="111">
        <v>640216.45</v>
      </c>
      <c r="T38" s="111">
        <v>0</v>
      </c>
      <c r="U38" s="69">
        <f>SUM(R38:T38)</f>
        <v>2026611.54</v>
      </c>
      <c r="V38" s="111">
        <v>268851.25</v>
      </c>
      <c r="W38" s="111">
        <v>-53830.26699999999</v>
      </c>
      <c r="X38" s="111">
        <v>0</v>
      </c>
      <c r="Y38" s="69">
        <f>SUM(V38:X38)</f>
        <v>215020.983</v>
      </c>
      <c r="Z38" s="111">
        <v>1201556.6747053023</v>
      </c>
      <c r="AA38" s="112">
        <v>700855.6280358285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>
        <v>0</v>
      </c>
      <c r="D39" s="111">
        <v>0</v>
      </c>
      <c r="E39" s="111">
        <v>0</v>
      </c>
      <c r="F39" s="69">
        <f>SUM(C39:E39)</f>
        <v>0</v>
      </c>
      <c r="G39" s="111">
        <v>0</v>
      </c>
      <c r="H39" s="51"/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82">
        <f>SUM(K39:M39)</f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217</v>
      </c>
      <c r="D40" s="90">
        <f>SUM(D41:D43)</f>
        <v>0</v>
      </c>
      <c r="E40" s="90">
        <f>SUM(E41:E43)</f>
        <v>1</v>
      </c>
      <c r="F40" s="66">
        <f>SUM(F41:F43)</f>
        <v>218</v>
      </c>
      <c r="G40" s="90">
        <f>SUM(G41:G43)</f>
        <v>415</v>
      </c>
      <c r="H40" s="51"/>
      <c r="I40" s="90">
        <f aca="true" t="shared" si="11" ref="I40:AA40">SUM(I41:I43)</f>
        <v>1409188.32581</v>
      </c>
      <c r="J40" s="90">
        <f t="shared" si="11"/>
        <v>1224919.3878729998</v>
      </c>
      <c r="K40" s="90">
        <f t="shared" si="11"/>
        <v>1405392.2984129998</v>
      </c>
      <c r="L40" s="90">
        <f t="shared" si="11"/>
        <v>0</v>
      </c>
      <c r="M40" s="90">
        <f t="shared" si="11"/>
        <v>70</v>
      </c>
      <c r="N40" s="75">
        <f t="shared" si="11"/>
        <v>1405462.2984129998</v>
      </c>
      <c r="O40" s="90">
        <f t="shared" si="11"/>
        <v>1223708.419356</v>
      </c>
      <c r="P40" s="90">
        <f t="shared" si="11"/>
        <v>408616.539679</v>
      </c>
      <c r="Q40" s="90">
        <f t="shared" si="11"/>
        <v>165964.71352000104</v>
      </c>
      <c r="R40" s="90">
        <f t="shared" si="11"/>
        <v>275714.48</v>
      </c>
      <c r="S40" s="90">
        <f t="shared" si="11"/>
        <v>0</v>
      </c>
      <c r="T40" s="90">
        <f t="shared" si="11"/>
        <v>0</v>
      </c>
      <c r="U40" s="66">
        <f t="shared" si="11"/>
        <v>275714.48</v>
      </c>
      <c r="V40" s="90">
        <f t="shared" si="11"/>
        <v>122128.93000000002</v>
      </c>
      <c r="W40" s="90">
        <f t="shared" si="11"/>
        <v>0</v>
      </c>
      <c r="X40" s="90">
        <f t="shared" si="11"/>
        <v>0</v>
      </c>
      <c r="Y40" s="66">
        <f t="shared" si="11"/>
        <v>122128.93000000002</v>
      </c>
      <c r="Z40" s="90">
        <f t="shared" si="11"/>
        <v>138375.5590821374</v>
      </c>
      <c r="AA40" s="91">
        <f t="shared" si="11"/>
        <v>69436.4231499999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25</v>
      </c>
      <c r="D41" s="122">
        <v>0</v>
      </c>
      <c r="E41" s="122">
        <v>0</v>
      </c>
      <c r="F41" s="74">
        <f>SUM(C41:E41)</f>
        <v>25</v>
      </c>
      <c r="G41" s="122">
        <v>58</v>
      </c>
      <c r="H41" s="49"/>
      <c r="I41" s="122">
        <v>94143.01000000001</v>
      </c>
      <c r="J41" s="122">
        <v>57247.384342</v>
      </c>
      <c r="K41" s="122">
        <v>90416.98260300001</v>
      </c>
      <c r="L41" s="122">
        <v>0</v>
      </c>
      <c r="M41" s="122">
        <v>0</v>
      </c>
      <c r="N41" s="86">
        <f>SUM(K41:M41)</f>
        <v>90416.98260300001</v>
      </c>
      <c r="O41" s="122">
        <v>56036.415825</v>
      </c>
      <c r="P41" s="122">
        <v>124547.63909900014</v>
      </c>
      <c r="Q41" s="122">
        <v>59434.42859701845</v>
      </c>
      <c r="R41" s="122">
        <v>35214.98000000001</v>
      </c>
      <c r="S41" s="122">
        <v>0</v>
      </c>
      <c r="T41" s="122">
        <v>0</v>
      </c>
      <c r="U41" s="74">
        <f>SUM(R41:T41)</f>
        <v>35214.98000000001</v>
      </c>
      <c r="V41" s="122">
        <v>1879.1800000000076</v>
      </c>
      <c r="W41" s="122">
        <v>0</v>
      </c>
      <c r="X41" s="122">
        <v>0</v>
      </c>
      <c r="Y41" s="74">
        <f>SUM(V41:X41)</f>
        <v>1879.1800000000076</v>
      </c>
      <c r="Z41" s="122">
        <v>72914.2962999999</v>
      </c>
      <c r="AA41" s="123">
        <v>18827.583149999908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>
        <v>146</v>
      </c>
      <c r="D42" s="129">
        <v>0</v>
      </c>
      <c r="E42" s="129">
        <v>1</v>
      </c>
      <c r="F42" s="60">
        <f>SUM(C42:E42)</f>
        <v>147</v>
      </c>
      <c r="G42" s="129">
        <v>267</v>
      </c>
      <c r="H42" s="127"/>
      <c r="I42" s="129">
        <v>110905.0107</v>
      </c>
      <c r="J42" s="129">
        <v>26600.252328999995</v>
      </c>
      <c r="K42" s="129">
        <v>110835.0107</v>
      </c>
      <c r="L42" s="129">
        <v>0</v>
      </c>
      <c r="M42" s="129">
        <v>70</v>
      </c>
      <c r="N42" s="57">
        <f>SUM(K42:M42)</f>
        <v>110905.0107</v>
      </c>
      <c r="O42" s="129">
        <v>26600.252328999995</v>
      </c>
      <c r="P42" s="129">
        <v>94355.188034</v>
      </c>
      <c r="Q42" s="129">
        <v>68273.59867970349</v>
      </c>
      <c r="R42" s="129">
        <v>129374.5</v>
      </c>
      <c r="S42" s="129">
        <v>0</v>
      </c>
      <c r="T42" s="129">
        <v>0</v>
      </c>
      <c r="U42" s="60">
        <f>SUM(R42:T42)</f>
        <v>129374.5</v>
      </c>
      <c r="V42" s="129">
        <v>64687.24</v>
      </c>
      <c r="W42" s="129">
        <v>0</v>
      </c>
      <c r="X42" s="129">
        <v>0</v>
      </c>
      <c r="Y42" s="60">
        <f>SUM(V42:X42)</f>
        <v>64687.24</v>
      </c>
      <c r="Z42" s="129">
        <v>83642.30375</v>
      </c>
      <c r="AA42" s="130">
        <v>50608.83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>
        <v>46</v>
      </c>
      <c r="D43" s="119">
        <v>0</v>
      </c>
      <c r="E43" s="119">
        <v>0</v>
      </c>
      <c r="F43" s="71">
        <f>SUM(C43:E43)</f>
        <v>46</v>
      </c>
      <c r="G43" s="119">
        <v>90</v>
      </c>
      <c r="H43" s="48"/>
      <c r="I43" s="119">
        <v>1204140.30511</v>
      </c>
      <c r="J43" s="119">
        <v>1141071.7512019998</v>
      </c>
      <c r="K43" s="119">
        <v>1204140.3051099998</v>
      </c>
      <c r="L43" s="119">
        <v>0</v>
      </c>
      <c r="M43" s="119">
        <v>0</v>
      </c>
      <c r="N43" s="83">
        <f>SUM(K43:M43)</f>
        <v>1204140.3051099998</v>
      </c>
      <c r="O43" s="119">
        <v>1141071.7512019998</v>
      </c>
      <c r="P43" s="119">
        <v>189713.71254599985</v>
      </c>
      <c r="Q43" s="119">
        <v>38256.686243279095</v>
      </c>
      <c r="R43" s="119">
        <v>111125</v>
      </c>
      <c r="S43" s="119">
        <v>0</v>
      </c>
      <c r="T43" s="119">
        <v>0</v>
      </c>
      <c r="U43" s="71">
        <f>SUM(R43:T43)</f>
        <v>111125</v>
      </c>
      <c r="V43" s="119">
        <v>55562.51</v>
      </c>
      <c r="W43" s="119">
        <v>0</v>
      </c>
      <c r="X43" s="119">
        <v>0</v>
      </c>
      <c r="Y43" s="71">
        <f>SUM(V43:X43)</f>
        <v>55562.51</v>
      </c>
      <c r="Z43" s="119">
        <v>-18181.0409678625</v>
      </c>
      <c r="AA43" s="120">
        <v>0.010000000002037268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1827</v>
      </c>
      <c r="D45" s="114">
        <f>SUM(D46:D48)</f>
        <v>7807</v>
      </c>
      <c r="E45" s="114">
        <f>SUM(E46:E48)</f>
        <v>4</v>
      </c>
      <c r="F45" s="70">
        <f>SUM(F46:F48)</f>
        <v>9638</v>
      </c>
      <c r="G45" s="114">
        <f>SUM(G46:G48)</f>
        <v>13612</v>
      </c>
      <c r="H45" s="51"/>
      <c r="I45" s="114">
        <f aca="true" t="shared" si="13" ref="I45:AA45">SUM(I46:I48)</f>
        <v>2526702.235355</v>
      </c>
      <c r="J45" s="114">
        <f t="shared" si="13"/>
        <v>1553974.4785422173</v>
      </c>
      <c r="K45" s="114">
        <f t="shared" si="13"/>
        <v>132862.2865323067</v>
      </c>
      <c r="L45" s="114">
        <f t="shared" si="13"/>
        <v>150059.77979</v>
      </c>
      <c r="M45" s="114">
        <f t="shared" si="13"/>
        <v>2303.65</v>
      </c>
      <c r="N45" s="15">
        <f t="shared" si="13"/>
        <v>285225.71632230666</v>
      </c>
      <c r="O45" s="114">
        <f t="shared" si="13"/>
        <v>1553974.4785422173</v>
      </c>
      <c r="P45" s="114">
        <f t="shared" si="13"/>
        <v>3010164.82973031</v>
      </c>
      <c r="Q45" s="114">
        <f t="shared" si="13"/>
        <v>1690247.377824604</v>
      </c>
      <c r="R45" s="114">
        <f t="shared" si="13"/>
        <v>69.96</v>
      </c>
      <c r="S45" s="114">
        <f t="shared" si="13"/>
        <v>37347.96000000001</v>
      </c>
      <c r="T45" s="114">
        <f t="shared" si="13"/>
        <v>0</v>
      </c>
      <c r="U45" s="70">
        <f t="shared" si="13"/>
        <v>37417.920000000006</v>
      </c>
      <c r="V45" s="114">
        <f t="shared" si="13"/>
        <v>69.96</v>
      </c>
      <c r="W45" s="114">
        <f t="shared" si="13"/>
        <v>37347.96000000001</v>
      </c>
      <c r="X45" s="114">
        <f t="shared" si="13"/>
        <v>0</v>
      </c>
      <c r="Y45" s="70">
        <f t="shared" si="13"/>
        <v>37417.920000000006</v>
      </c>
      <c r="Z45" s="114">
        <f t="shared" si="13"/>
        <v>36056.23809399995</v>
      </c>
      <c r="AA45" s="115">
        <f t="shared" si="13"/>
        <v>76882.08185400002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1492</v>
      </c>
      <c r="D46" s="132">
        <v>255</v>
      </c>
      <c r="E46" s="132">
        <v>0</v>
      </c>
      <c r="F46" s="61">
        <f>SUM(C46:E46)</f>
        <v>1747</v>
      </c>
      <c r="G46" s="132">
        <v>1904</v>
      </c>
      <c r="H46" s="49"/>
      <c r="I46" s="132">
        <v>637018.2456499999</v>
      </c>
      <c r="J46" s="132">
        <v>257901.25646200002</v>
      </c>
      <c r="K46" s="132">
        <v>606881.9046639999</v>
      </c>
      <c r="L46" s="132">
        <v>29549.158386</v>
      </c>
      <c r="M46" s="132">
        <v>0</v>
      </c>
      <c r="N46" s="58">
        <f>SUM(K46:M46)</f>
        <v>636431.0630499999</v>
      </c>
      <c r="O46" s="132">
        <v>257901.25646200002</v>
      </c>
      <c r="P46" s="132">
        <v>870243.8335810038</v>
      </c>
      <c r="Q46" s="132">
        <v>643139.9034239923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26003.959440000006</v>
      </c>
      <c r="AA46" s="133">
        <v>29360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>
        <v>39</v>
      </c>
      <c r="D47" s="96">
        <v>0</v>
      </c>
      <c r="E47" s="96">
        <v>0</v>
      </c>
      <c r="F47" s="63">
        <f>SUM(C47:E47)</f>
        <v>39</v>
      </c>
      <c r="G47" s="96">
        <v>106</v>
      </c>
      <c r="H47" s="127"/>
      <c r="I47" s="96">
        <v>130085.69275800002</v>
      </c>
      <c r="J47" s="96">
        <v>65959.71187773913</v>
      </c>
      <c r="K47" s="96">
        <v>129327.652594</v>
      </c>
      <c r="L47" s="96">
        <v>0</v>
      </c>
      <c r="M47" s="96">
        <v>0</v>
      </c>
      <c r="N47" s="77">
        <f>SUM(K47:M47)</f>
        <v>129327.652594</v>
      </c>
      <c r="O47" s="96">
        <v>65959.71187773914</v>
      </c>
      <c r="P47" s="96">
        <v>208360.070364</v>
      </c>
      <c r="Q47" s="96">
        <v>163468.92503846032</v>
      </c>
      <c r="R47" s="96">
        <v>69.96</v>
      </c>
      <c r="S47" s="96">
        <v>0</v>
      </c>
      <c r="T47" s="96">
        <v>0</v>
      </c>
      <c r="U47" s="63">
        <f>SUM(R47:T47)</f>
        <v>69.96</v>
      </c>
      <c r="V47" s="96">
        <v>69.96</v>
      </c>
      <c r="W47" s="96">
        <v>0</v>
      </c>
      <c r="X47" s="96">
        <v>0</v>
      </c>
      <c r="Y47" s="63">
        <f>SUM(V47:X47)</f>
        <v>69.96</v>
      </c>
      <c r="Z47" s="96">
        <v>69.96</v>
      </c>
      <c r="AA47" s="97">
        <v>69.96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>
        <v>296</v>
      </c>
      <c r="D48" s="119">
        <v>7552</v>
      </c>
      <c r="E48" s="119">
        <v>4</v>
      </c>
      <c r="F48" s="71">
        <f>SUM(C48:E48)</f>
        <v>7852</v>
      </c>
      <c r="G48" s="119">
        <v>11602</v>
      </c>
      <c r="H48" s="127"/>
      <c r="I48" s="119">
        <v>1759598.2969470003</v>
      </c>
      <c r="J48" s="119">
        <v>1230113.5102024782</v>
      </c>
      <c r="K48" s="119">
        <v>-603347.2707256932</v>
      </c>
      <c r="L48" s="119">
        <v>120510.62140399999</v>
      </c>
      <c r="M48" s="119">
        <v>2303.65</v>
      </c>
      <c r="N48" s="83">
        <f>SUM(K48:M48)</f>
        <v>-480532.9993216932</v>
      </c>
      <c r="O48" s="119">
        <v>1230113.5102024782</v>
      </c>
      <c r="P48" s="119">
        <v>1931560.9257853061</v>
      </c>
      <c r="Q48" s="119">
        <v>883638.5493621513</v>
      </c>
      <c r="R48" s="119">
        <v>0</v>
      </c>
      <c r="S48" s="119">
        <v>37347.96000000001</v>
      </c>
      <c r="T48" s="119">
        <v>0</v>
      </c>
      <c r="U48" s="71">
        <f>SUM(R48:T48)</f>
        <v>37347.96000000001</v>
      </c>
      <c r="V48" s="119">
        <v>0</v>
      </c>
      <c r="W48" s="119">
        <v>37347.96000000001</v>
      </c>
      <c r="X48" s="119">
        <v>0</v>
      </c>
      <c r="Y48" s="71">
        <f>SUM(V48:X48)</f>
        <v>37347.96000000001</v>
      </c>
      <c r="Z48" s="119">
        <v>9982.318653999944</v>
      </c>
      <c r="AA48" s="120">
        <v>47452.121854000026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68" t="s">
        <v>69</v>
      </c>
      <c r="B50" s="269"/>
      <c r="C50" s="38">
        <f>C11+C16+C17+C20+C21+C24+C28+C29+C30+C33+C34+C37+C38+C39+C40+C44+C45+C49</f>
        <v>19144</v>
      </c>
      <c r="D50" s="15">
        <f aca="true" t="shared" si="15" ref="D50:AL50">D11+D16+D17+D20+D21+D24+D28+D29+D30+D33+D34+D37+D38+D39+D40+D44+D45+D49</f>
        <v>298135</v>
      </c>
      <c r="E50" s="15">
        <f t="shared" si="15"/>
        <v>1286</v>
      </c>
      <c r="F50" s="15">
        <f t="shared" si="15"/>
        <v>318565</v>
      </c>
      <c r="G50" s="15">
        <f t="shared" si="15"/>
        <v>961348</v>
      </c>
      <c r="H50" s="15">
        <f t="shared" si="15"/>
        <v>75853</v>
      </c>
      <c r="I50" s="15">
        <f t="shared" si="15"/>
        <v>18816014.242180403</v>
      </c>
      <c r="J50" s="15">
        <f t="shared" si="15"/>
        <v>5259308.411000692</v>
      </c>
      <c r="K50" s="15">
        <f t="shared" si="15"/>
        <v>7864003.940380538</v>
      </c>
      <c r="L50" s="15">
        <f t="shared" si="15"/>
        <v>7018962.465467153</v>
      </c>
      <c r="M50" s="15">
        <f t="shared" si="15"/>
        <v>602249.5274889993</v>
      </c>
      <c r="N50" s="15">
        <f t="shared" si="15"/>
        <v>15485215.933336688</v>
      </c>
      <c r="O50" s="15">
        <f t="shared" si="15"/>
        <v>5206040.648752693</v>
      </c>
      <c r="P50" s="15">
        <f t="shared" si="15"/>
        <v>19744589.018190723</v>
      </c>
      <c r="Q50" s="15">
        <f t="shared" si="15"/>
        <v>14447920.477757461</v>
      </c>
      <c r="R50" s="15">
        <f t="shared" si="15"/>
        <v>3544208.13</v>
      </c>
      <c r="S50" s="15">
        <f t="shared" si="15"/>
        <v>4516545.640588236</v>
      </c>
      <c r="T50" s="15">
        <f t="shared" si="15"/>
        <v>1744438.5100000005</v>
      </c>
      <c r="U50" s="15">
        <f t="shared" si="15"/>
        <v>9805192.280588236</v>
      </c>
      <c r="V50" s="15">
        <f t="shared" si="15"/>
        <v>2272039.15</v>
      </c>
      <c r="W50" s="15">
        <f t="shared" si="15"/>
        <v>3584616.3635882363</v>
      </c>
      <c r="X50" s="15">
        <f t="shared" si="15"/>
        <v>621514.1000000006</v>
      </c>
      <c r="Y50" s="15">
        <f t="shared" si="15"/>
        <v>6478169.613588235</v>
      </c>
      <c r="Z50" s="15">
        <f t="shared" si="15"/>
        <v>6895004.675230537</v>
      </c>
      <c r="AA50" s="16">
        <f t="shared" si="15"/>
        <v>6150753.373186188</v>
      </c>
      <c r="AC50" s="55">
        <f t="shared" si="15"/>
        <v>269257.9411763902</v>
      </c>
      <c r="AD50" s="15">
        <f t="shared" si="15"/>
        <v>0</v>
      </c>
      <c r="AE50" s="15">
        <f t="shared" si="15"/>
        <v>269257.9411764706</v>
      </c>
      <c r="AF50" s="15">
        <f t="shared" si="15"/>
        <v>0</v>
      </c>
      <c r="AG50" s="15">
        <f t="shared" si="15"/>
        <v>97614.84364748502</v>
      </c>
      <c r="AH50" s="15">
        <f t="shared" si="15"/>
        <v>97614.84364748502</v>
      </c>
      <c r="AI50" s="15">
        <f t="shared" si="15"/>
        <v>263.0005882352941</v>
      </c>
      <c r="AJ50" s="15">
        <f t="shared" si="15"/>
        <v>263.0005882352941</v>
      </c>
      <c r="AK50" s="15">
        <f t="shared" si="15"/>
        <v>4185.541764705884</v>
      </c>
      <c r="AL50" s="16">
        <f t="shared" si="15"/>
        <v>4185.541764705884</v>
      </c>
    </row>
    <row r="52" spans="2:27" ht="1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5">
      <c r="U54" s="24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Keti Gumberidze (Aldagi)</cp:lastModifiedBy>
  <cp:lastPrinted>2017-10-18T12:38:28Z</cp:lastPrinted>
  <dcterms:created xsi:type="dcterms:W3CDTF">1996-10-14T23:33:28Z</dcterms:created>
  <dcterms:modified xsi:type="dcterms:W3CDTF">2018-05-15T13:38:03Z</dcterms:modified>
  <cp:category/>
  <cp:version/>
  <cp:contentType/>
  <cp:contentStatus/>
</cp:coreProperties>
</file>